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nfred\Documents\2 RIVAG\Berechnungen\"/>
    </mc:Choice>
  </mc:AlternateContent>
  <xr:revisionPtr revIDLastSave="0" documentId="13_ncr:1_{BD8BB2E7-CA49-4591-96D5-027A87D65923}" xr6:coauthVersionLast="47" xr6:coauthVersionMax="47" xr10:uidLastSave="{00000000-0000-0000-0000-000000000000}"/>
  <bookViews>
    <workbookView xWindow="-120" yWindow="-120" windowWidth="29040" windowHeight="15720" tabRatio="381" xr2:uid="{3D90D680-0AE6-4096-9C6D-F3B3D4F9C8B8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4" i="1"/>
  <c r="E13" i="1"/>
  <c r="O18" i="1" l="1"/>
  <c r="O19" i="1" s="1"/>
  <c r="K18" i="1"/>
  <c r="K10" i="1"/>
  <c r="K12" i="1" s="1"/>
  <c r="K16" i="1" s="1"/>
  <c r="I15" i="1"/>
  <c r="I19" i="1" s="1"/>
  <c r="E10" i="1"/>
  <c r="I10" i="1"/>
  <c r="A22" i="1"/>
  <c r="Q10" i="1"/>
  <c r="Q16" i="1" s="1"/>
  <c r="Q18" i="1"/>
  <c r="O10" i="1"/>
  <c r="E19" i="1" l="1"/>
  <c r="K14" i="1"/>
  <c r="K19" i="1"/>
  <c r="Q19" i="1"/>
</calcChain>
</file>

<file path=xl/sharedStrings.xml><?xml version="1.0" encoding="utf-8"?>
<sst xmlns="http://schemas.openxmlformats.org/spreadsheetml/2006/main" count="36" uniqueCount="31">
  <si>
    <t>Berechnung für</t>
  </si>
  <si>
    <t>Laufzeit</t>
  </si>
  <si>
    <t>Zinssatz p.A.</t>
  </si>
  <si>
    <t>1. Jahr</t>
  </si>
  <si>
    <t>2. Jahr</t>
  </si>
  <si>
    <t>3. Jahr</t>
  </si>
  <si>
    <t>4. Jahr</t>
  </si>
  <si>
    <t>5. Jahr</t>
  </si>
  <si>
    <t>6. Jahr</t>
  </si>
  <si>
    <t>7. Jahr</t>
  </si>
  <si>
    <r>
      <t xml:space="preserve"> Thesaurierende </t>
    </r>
    <r>
      <rPr>
        <b/>
        <sz val="14"/>
        <color indexed="8"/>
        <rFont val="Calibri"/>
        <family val="2"/>
      </rPr>
      <t>Zinsansammlung</t>
    </r>
    <r>
      <rPr>
        <sz val="14"/>
        <color indexed="8"/>
        <rFont val="Calibri"/>
        <family val="2"/>
      </rPr>
      <t xml:space="preserve">  </t>
    </r>
  </si>
  <si>
    <t>Gesamt</t>
  </si>
  <si>
    <t>5 Jahre</t>
  </si>
  <si>
    <t>7 Jahre</t>
  </si>
  <si>
    <t>3 Jahre</t>
  </si>
  <si>
    <t>Bei einer Investition von</t>
  </si>
  <si>
    <t>jeden Monat</t>
  </si>
  <si>
    <t>pro Jahr</t>
  </si>
  <si>
    <t>innerhalb von 7 Jahren</t>
  </si>
  <si>
    <t>plus Darlehensrückzahlung</t>
  </si>
  <si>
    <t>7  Jahre</t>
  </si>
  <si>
    <t>7.Jahr</t>
  </si>
  <si>
    <r>
      <t xml:space="preserve"> Thesaurierende </t>
    </r>
    <r>
      <rPr>
        <b/>
        <sz val="14"/>
        <rFont val="Calibri"/>
        <family val="2"/>
      </rPr>
      <t>Zinsansammlung</t>
    </r>
    <r>
      <rPr>
        <sz val="14"/>
        <rFont val="Calibri"/>
        <family val="2"/>
      </rPr>
      <t xml:space="preserve">  </t>
    </r>
  </si>
  <si>
    <t>Auaf Wunsch jährliche Zinsauszahlung</t>
  </si>
  <si>
    <t>Auf Wunsch mit jährlicher Zinsauszahlung</t>
  </si>
  <si>
    <t>Modell A</t>
  </si>
  <si>
    <t>Modell B</t>
  </si>
  <si>
    <t xml:space="preserve">Modell C  </t>
  </si>
  <si>
    <r>
      <rPr>
        <b/>
        <sz val="14"/>
        <color rgb="FFC00000"/>
        <rFont val="Calibri"/>
        <family val="2"/>
      </rPr>
      <t>monatliche</t>
    </r>
    <r>
      <rPr>
        <b/>
        <sz val="14"/>
        <color indexed="8"/>
        <rFont val="Calibri"/>
        <family val="2"/>
      </rPr>
      <t xml:space="preserve"> Auszahlung</t>
    </r>
    <r>
      <rPr>
        <sz val="14"/>
        <color indexed="8"/>
        <rFont val="Calibri"/>
        <family val="2"/>
      </rPr>
      <t xml:space="preserve"> der Zinsen</t>
    </r>
  </si>
  <si>
    <r>
      <rPr>
        <b/>
        <sz val="14"/>
        <color rgb="FFC00000"/>
        <rFont val="Calibri"/>
        <family val="2"/>
      </rPr>
      <t>monatliche</t>
    </r>
    <r>
      <rPr>
        <b/>
        <sz val="14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Auszahlung</t>
    </r>
    <r>
      <rPr>
        <sz val="14"/>
        <color indexed="8"/>
        <rFont val="Calibri"/>
        <family val="2"/>
      </rPr>
      <t xml:space="preserve"> der Zinsen</t>
    </r>
  </si>
  <si>
    <t>innerhalb von 5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</si>
</sst>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164" formatCode="#,##0\ &quot;€&quot;"/>
    <numFmt numFmtId="165" formatCode="0.0%"/>
    <numFmt numFmtId="166" formatCode="#,##0.00\ &quot;€&quot;"/>
  </numFmts>
  <fonts count="26" x14ac:knownFonts="1">
    <font>
      <sz val="10"/>
      <name val="Arial"/>
      <family val="2"/>
    </font>
    <font>
      <b/>
      <u/>
      <sz val="16"/>
      <color indexed="1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6"/>
      <color rgb="FFFFC000"/>
      <name val="Calibri"/>
      <family val="2"/>
    </font>
    <font>
      <b/>
      <sz val="18"/>
      <color rgb="FFFFC000"/>
      <name val="Calibri"/>
      <family val="2"/>
    </font>
    <font>
      <sz val="14"/>
      <color rgb="FF000000"/>
      <name val="Calibri"/>
      <family val="2"/>
    </font>
    <font>
      <b/>
      <sz val="16"/>
      <color rgb="FFFFFFFF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rgb="FFFFC000"/>
      <name val="Calibri"/>
      <family val="2"/>
    </font>
    <font>
      <b/>
      <sz val="22"/>
      <color rgb="FFFFC000"/>
      <name val="Calibri"/>
      <family val="2"/>
    </font>
    <font>
      <b/>
      <sz val="14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4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2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2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readingOrder="1"/>
    </xf>
    <xf numFmtId="165" fontId="15" fillId="3" borderId="4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6" borderId="5" xfId="0" applyFill="1" applyBorder="1"/>
    <xf numFmtId="0" fontId="2" fillId="7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0" fillId="6" borderId="8" xfId="0" applyFill="1" applyBorder="1"/>
    <xf numFmtId="0" fontId="0" fillId="6" borderId="9" xfId="0" applyFill="1" applyBorder="1"/>
    <xf numFmtId="0" fontId="2" fillId="6" borderId="10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 wrapText="1" readingOrder="1"/>
    </xf>
    <xf numFmtId="164" fontId="15" fillId="3" borderId="3" xfId="0" applyNumberFormat="1" applyFont="1" applyFill="1" applyBorder="1" applyAlignment="1">
      <alignment horizontal="center" vertical="center" wrapText="1" readingOrder="1"/>
    </xf>
    <xf numFmtId="0" fontId="12" fillId="2" borderId="4" xfId="0" applyFont="1" applyFill="1" applyBorder="1" applyAlignment="1">
      <alignment horizontal="center" vertical="center" wrapText="1" readingOrder="1"/>
    </xf>
    <xf numFmtId="0" fontId="14" fillId="3" borderId="2" xfId="0" applyFont="1" applyFill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 readingOrder="1"/>
    </xf>
    <xf numFmtId="164" fontId="9" fillId="4" borderId="3" xfId="0" applyNumberFormat="1" applyFont="1" applyFill="1" applyBorder="1" applyAlignment="1">
      <alignment horizontal="center" vertical="center" wrapText="1" readingOrder="1"/>
    </xf>
    <xf numFmtId="164" fontId="10" fillId="4" borderId="3" xfId="0" applyNumberFormat="1" applyFont="1" applyFill="1" applyBorder="1" applyAlignment="1">
      <alignment horizontal="center" vertical="center"/>
    </xf>
    <xf numFmtId="164" fontId="10" fillId="8" borderId="3" xfId="0" applyNumberFormat="1" applyFont="1" applyFill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 wrapText="1" readingOrder="1"/>
    </xf>
    <xf numFmtId="164" fontId="20" fillId="2" borderId="2" xfId="0" applyNumberFormat="1" applyFont="1" applyFill="1" applyBorder="1" applyAlignment="1">
      <alignment horizontal="center" vertical="center" wrapText="1" readingOrder="1"/>
    </xf>
    <xf numFmtId="0" fontId="0" fillId="2" borderId="2" xfId="0" applyFill="1" applyBorder="1"/>
    <xf numFmtId="164" fontId="2" fillId="0" borderId="0" xfId="0" applyNumberFormat="1" applyFont="1" applyAlignment="1">
      <alignment horizontal="center" vertical="center"/>
    </xf>
    <xf numFmtId="42" fontId="21" fillId="2" borderId="2" xfId="0" applyNumberFormat="1" applyFont="1" applyFill="1" applyBorder="1"/>
    <xf numFmtId="0" fontId="22" fillId="2" borderId="0" xfId="0" applyFont="1" applyFill="1" applyAlignment="1">
      <alignment vertical="center"/>
    </xf>
    <xf numFmtId="0" fontId="14" fillId="6" borderId="8" xfId="0" applyFont="1" applyFill="1" applyBorder="1" applyAlignment="1">
      <alignment horizontal="center" vertical="center" wrapText="1" readingOrder="1"/>
    </xf>
    <xf numFmtId="165" fontId="19" fillId="3" borderId="2" xfId="0" applyNumberFormat="1" applyFont="1" applyFill="1" applyBorder="1" applyAlignment="1">
      <alignment horizontal="center" wrapText="1" readingOrder="1"/>
    </xf>
    <xf numFmtId="0" fontId="0" fillId="0" borderId="4" xfId="0" applyBorder="1"/>
    <xf numFmtId="0" fontId="10" fillId="8" borderId="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horizontal="center" vertical="center" wrapText="1" readingOrder="1"/>
    </xf>
    <xf numFmtId="0" fontId="8" fillId="6" borderId="8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0" fillId="0" borderId="2" xfId="0" applyBorder="1"/>
    <xf numFmtId="165" fontId="15" fillId="6" borderId="0" xfId="0" applyNumberFormat="1" applyFont="1" applyFill="1" applyAlignment="1">
      <alignment horizontal="center" vertical="center" wrapText="1" readingOrder="1"/>
    </xf>
    <xf numFmtId="0" fontId="17" fillId="6" borderId="0" xfId="0" applyFont="1" applyFill="1" applyAlignment="1">
      <alignment horizontal="center" vertical="center" wrapText="1" readingOrder="1"/>
    </xf>
    <xf numFmtId="164" fontId="14" fillId="6" borderId="0" xfId="0" applyNumberFormat="1" applyFont="1" applyFill="1" applyAlignment="1">
      <alignment horizontal="center" vertical="center" wrapText="1" readingOrder="1"/>
    </xf>
    <xf numFmtId="164" fontId="10" fillId="6" borderId="0" xfId="0" applyNumberFormat="1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 wrapText="1" readingOrder="1"/>
    </xf>
    <xf numFmtId="42" fontId="10" fillId="6" borderId="0" xfId="0" applyNumberFormat="1" applyFont="1" applyFill="1"/>
    <xf numFmtId="164" fontId="16" fillId="6" borderId="0" xfId="0" applyNumberFormat="1" applyFont="1" applyFill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 readingOrder="1"/>
    </xf>
    <xf numFmtId="0" fontId="14" fillId="3" borderId="10" xfId="0" applyFont="1" applyFill="1" applyBorder="1" applyAlignment="1">
      <alignment horizontal="center" vertical="center" wrapText="1" readingOrder="1"/>
    </xf>
    <xf numFmtId="165" fontId="15" fillId="5" borderId="8" xfId="0" applyNumberFormat="1" applyFont="1" applyFill="1" applyBorder="1" applyAlignment="1">
      <alignment horizontal="center" vertical="center" wrapText="1" readingOrder="1"/>
    </xf>
    <xf numFmtId="165" fontId="15" fillId="3" borderId="10" xfId="0" applyNumberFormat="1" applyFont="1" applyFill="1" applyBorder="1" applyAlignment="1">
      <alignment horizontal="center" vertical="center" wrapText="1" readingOrder="1"/>
    </xf>
    <xf numFmtId="164" fontId="15" fillId="3" borderId="8" xfId="0" applyNumberFormat="1" applyFont="1" applyFill="1" applyBorder="1" applyAlignment="1">
      <alignment horizontal="center" vertical="center" wrapText="1" readingOrder="1"/>
    </xf>
    <xf numFmtId="164" fontId="15" fillId="3" borderId="10" xfId="0" applyNumberFormat="1" applyFont="1" applyFill="1" applyBorder="1" applyAlignment="1">
      <alignment horizontal="center" vertical="center" wrapText="1" readingOrder="1"/>
    </xf>
    <xf numFmtId="164" fontId="20" fillId="2" borderId="10" xfId="0" applyNumberFormat="1" applyFont="1" applyFill="1" applyBorder="1" applyAlignment="1">
      <alignment horizontal="center" vertical="center" wrapText="1" readingOrder="1"/>
    </xf>
    <xf numFmtId="42" fontId="10" fillId="2" borderId="8" xfId="0" applyNumberFormat="1" applyFont="1" applyFill="1" applyBorder="1"/>
    <xf numFmtId="165" fontId="15" fillId="5" borderId="2" xfId="0" applyNumberFormat="1" applyFont="1" applyFill="1" applyBorder="1" applyAlignment="1">
      <alignment horizontal="center" vertical="center" wrapText="1" readingOrder="1"/>
    </xf>
    <xf numFmtId="164" fontId="15" fillId="3" borderId="1" xfId="0" applyNumberFormat="1" applyFont="1" applyFill="1" applyBorder="1" applyAlignment="1">
      <alignment horizontal="center" vertical="center" wrapText="1" readingOrder="1"/>
    </xf>
    <xf numFmtId="164" fontId="18" fillId="6" borderId="8" xfId="0" applyNumberFormat="1" applyFont="1" applyFill="1" applyBorder="1" applyAlignment="1">
      <alignment horizontal="center" vertical="center" wrapText="1" readingOrder="1"/>
    </xf>
    <xf numFmtId="164" fontId="16" fillId="5" borderId="8" xfId="0" applyNumberFormat="1" applyFont="1" applyFill="1" applyBorder="1" applyAlignment="1">
      <alignment horizontal="center" vertical="center" wrapText="1" readingOrder="1"/>
    </xf>
    <xf numFmtId="164" fontId="16" fillId="3" borderId="10" xfId="0" applyNumberFormat="1" applyFont="1" applyFill="1" applyBorder="1" applyAlignment="1">
      <alignment horizontal="center" vertical="center" wrapText="1" readingOrder="1"/>
    </xf>
    <xf numFmtId="164" fontId="16" fillId="3" borderId="2" xfId="0" applyNumberFormat="1" applyFont="1" applyFill="1" applyBorder="1" applyAlignment="1">
      <alignment horizontal="center" vertical="center" wrapText="1" readingOrder="1"/>
    </xf>
    <xf numFmtId="164" fontId="16" fillId="3" borderId="1" xfId="0" applyNumberFormat="1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center" vertical="center" wrapText="1" readingOrder="1"/>
    </xf>
    <xf numFmtId="0" fontId="14" fillId="8" borderId="0" xfId="0" applyFont="1" applyFill="1" applyAlignment="1">
      <alignment horizontal="center" vertical="center" wrapText="1" readingOrder="1"/>
    </xf>
    <xf numFmtId="0" fontId="8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64" fontId="18" fillId="8" borderId="0" xfId="0" applyNumberFormat="1" applyFont="1" applyFill="1" applyAlignment="1">
      <alignment horizontal="center" vertical="center" wrapText="1" readingOrder="1"/>
    </xf>
    <xf numFmtId="165" fontId="15" fillId="8" borderId="0" xfId="0" applyNumberFormat="1" applyFont="1" applyFill="1" applyAlignment="1">
      <alignment horizontal="center" vertical="center" wrapText="1" readingOrder="1"/>
    </xf>
    <xf numFmtId="0" fontId="17" fillId="8" borderId="0" xfId="0" applyFont="1" applyFill="1" applyAlignment="1">
      <alignment horizontal="center" vertical="center" wrapText="1" readingOrder="1"/>
    </xf>
    <xf numFmtId="164" fontId="14" fillId="8" borderId="0" xfId="0" applyNumberFormat="1" applyFont="1" applyFill="1" applyAlignment="1">
      <alignment horizontal="center" vertical="center" wrapText="1" readingOrder="1"/>
    </xf>
    <xf numFmtId="164" fontId="10" fillId="8" borderId="0" xfId="0" applyNumberFormat="1" applyFont="1" applyFill="1" applyAlignment="1">
      <alignment horizontal="center" vertical="center"/>
    </xf>
    <xf numFmtId="164" fontId="9" fillId="8" borderId="0" xfId="0" applyNumberFormat="1" applyFont="1" applyFill="1" applyAlignment="1">
      <alignment horizontal="center" vertical="center" wrapText="1" readingOrder="1"/>
    </xf>
    <xf numFmtId="42" fontId="10" fillId="8" borderId="0" xfId="0" applyNumberFormat="1" applyFont="1" applyFill="1"/>
    <xf numFmtId="164" fontId="16" fillId="8" borderId="0" xfId="0" applyNumberFormat="1" applyFont="1" applyFill="1" applyAlignment="1">
      <alignment horizontal="center" vertical="center" wrapText="1" readingOrder="1"/>
    </xf>
    <xf numFmtId="0" fontId="2" fillId="8" borderId="0" xfId="0" applyFont="1" applyFill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 wrapText="1" readingOrder="1"/>
    </xf>
    <xf numFmtId="0" fontId="0" fillId="2" borderId="4" xfId="0" applyFill="1" applyBorder="1"/>
    <xf numFmtId="164" fontId="0" fillId="0" borderId="0" xfId="0" applyNumberFormat="1"/>
    <xf numFmtId="166" fontId="9" fillId="4" borderId="3" xfId="0" applyNumberFormat="1" applyFont="1" applyFill="1" applyBorder="1" applyAlignment="1">
      <alignment horizontal="center" vertical="center" wrapText="1" readingOrder="1"/>
    </xf>
    <xf numFmtId="165" fontId="23" fillId="3" borderId="8" xfId="0" applyNumberFormat="1" applyFont="1" applyFill="1" applyBorder="1" applyAlignment="1">
      <alignment horizontal="center" vertical="center" wrapText="1" readingOrder="1"/>
    </xf>
    <xf numFmtId="165" fontId="23" fillId="3" borderId="0" xfId="0" applyNumberFormat="1" applyFont="1" applyFill="1" applyAlignment="1">
      <alignment horizontal="center" vertical="center" wrapText="1" readingOrder="1"/>
    </xf>
    <xf numFmtId="165" fontId="23" fillId="3" borderId="10" xfId="0" applyNumberFormat="1" applyFont="1" applyFill="1" applyBorder="1" applyAlignment="1">
      <alignment horizontal="center" vertical="center" wrapText="1" readingOrder="1"/>
    </xf>
    <xf numFmtId="164" fontId="24" fillId="3" borderId="8" xfId="0" applyNumberFormat="1" applyFont="1" applyFill="1" applyBorder="1" applyAlignment="1">
      <alignment horizontal="center" vertical="center" wrapText="1" readingOrder="1"/>
    </xf>
    <xf numFmtId="164" fontId="24" fillId="3" borderId="0" xfId="0" applyNumberFormat="1" applyFont="1" applyFill="1" applyAlignment="1">
      <alignment horizontal="center" vertical="center" wrapText="1" readingOrder="1"/>
    </xf>
    <xf numFmtId="0" fontId="22" fillId="3" borderId="8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4" xfId="0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17" fillId="2" borderId="10" xfId="0" applyFont="1" applyFill="1" applyBorder="1" applyAlignment="1">
      <alignment horizontal="center" vertical="center" wrapText="1" readingOrder="1"/>
    </xf>
    <xf numFmtId="0" fontId="12" fillId="8" borderId="0" xfId="0" applyFont="1" applyFill="1" applyAlignment="1">
      <alignment horizontal="center" vertical="center" wrapText="1" readingOrder="1"/>
    </xf>
    <xf numFmtId="0" fontId="12" fillId="6" borderId="5" xfId="0" applyFont="1" applyFill="1" applyBorder="1" applyAlignment="1">
      <alignment horizontal="center" vertical="center" wrapText="1" readingOrder="1"/>
    </xf>
    <xf numFmtId="0" fontId="12" fillId="6" borderId="12" xfId="0" applyFont="1" applyFill="1" applyBorder="1" applyAlignment="1">
      <alignment horizontal="center" vertical="center" wrapText="1" readingOrder="1"/>
    </xf>
    <xf numFmtId="0" fontId="12" fillId="6" borderId="7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C136-C6CB-4EFE-A356-ED92D026F94F}">
  <sheetPr>
    <pageSetUpPr fitToPage="1"/>
  </sheetPr>
  <dimension ref="A1:U33"/>
  <sheetViews>
    <sheetView tabSelected="1" workbookViewId="0">
      <selection activeCell="K15" sqref="K15"/>
    </sheetView>
  </sheetViews>
  <sheetFormatPr baseColWidth="10" defaultRowHeight="12.75" x14ac:dyDescent="0.2"/>
  <cols>
    <col min="2" max="2" width="1.7109375" customWidth="1"/>
    <col min="3" max="3" width="20" customWidth="1"/>
    <col min="4" max="4" width="1.7109375" customWidth="1"/>
    <col min="5" max="5" width="23.7109375" customWidth="1"/>
    <col min="6" max="8" width="1.7109375" customWidth="1"/>
    <col min="9" max="9" width="23.7109375" customWidth="1"/>
    <col min="10" max="10" width="1.7109375" customWidth="1"/>
    <col min="11" max="11" width="26.85546875" customWidth="1"/>
    <col min="12" max="14" width="1.7109375" customWidth="1"/>
    <col min="15" max="15" width="23.7109375" customWidth="1"/>
    <col min="16" max="16" width="1.7109375" customWidth="1"/>
    <col min="17" max="17" width="28" customWidth="1"/>
    <col min="18" max="18" width="1.7109375" style="7" customWidth="1"/>
  </cols>
  <sheetData>
    <row r="1" spans="2:20" ht="14.25" customHeight="1" thickBot="1" x14ac:dyDescent="0.35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20" ht="10.5" customHeight="1" thickBot="1" x14ac:dyDescent="0.25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9"/>
    </row>
    <row r="3" spans="2:20" ht="21" customHeight="1" x14ac:dyDescent="0.2">
      <c r="B3" s="20"/>
      <c r="C3" s="99" t="s">
        <v>15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2:20" ht="27.75" customHeight="1" thickBot="1" x14ac:dyDescent="0.25">
      <c r="B4" s="20"/>
      <c r="C4" s="97">
        <v>20000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2:20" ht="18.75" customHeight="1" x14ac:dyDescent="0.2">
      <c r="B5" s="20"/>
      <c r="C5" s="29"/>
      <c r="D5" s="24"/>
      <c r="E5" s="58" t="s">
        <v>25</v>
      </c>
      <c r="F5" s="76"/>
      <c r="G5" s="76"/>
      <c r="H5" s="76"/>
      <c r="I5" s="108" t="s">
        <v>26</v>
      </c>
      <c r="J5" s="108"/>
      <c r="K5" s="108"/>
      <c r="L5" s="76"/>
      <c r="M5" s="76"/>
      <c r="N5" s="76"/>
      <c r="O5" s="109" t="s">
        <v>27</v>
      </c>
      <c r="P5" s="110"/>
      <c r="Q5" s="111"/>
      <c r="R5" s="22"/>
    </row>
    <row r="6" spans="2:20" ht="21" customHeight="1" x14ac:dyDescent="0.3">
      <c r="B6" s="20"/>
      <c r="C6" s="27" t="s">
        <v>1</v>
      </c>
      <c r="D6" s="39"/>
      <c r="E6" s="40" t="s">
        <v>14</v>
      </c>
      <c r="F6" s="77"/>
      <c r="G6" s="77"/>
      <c r="H6" s="77"/>
      <c r="I6" s="60" t="s">
        <v>12</v>
      </c>
      <c r="J6" s="46"/>
      <c r="K6" s="61" t="s">
        <v>12</v>
      </c>
      <c r="L6" s="77"/>
      <c r="M6" s="77"/>
      <c r="N6" s="77"/>
      <c r="O6" s="27" t="s">
        <v>13</v>
      </c>
      <c r="P6" s="46"/>
      <c r="Q6" s="27" t="s">
        <v>20</v>
      </c>
      <c r="R6" s="22"/>
    </row>
    <row r="7" spans="2:20" ht="21" customHeight="1" thickBot="1" x14ac:dyDescent="0.25">
      <c r="B7" s="20"/>
      <c r="C7" s="12" t="s">
        <v>2</v>
      </c>
      <c r="D7" s="39"/>
      <c r="E7" s="68">
        <v>4.4999999999999998E-2</v>
      </c>
      <c r="F7" s="77"/>
      <c r="G7" s="77"/>
      <c r="H7" s="77"/>
      <c r="I7" s="62">
        <v>0.06</v>
      </c>
      <c r="J7" s="51"/>
      <c r="K7" s="63">
        <v>0.06</v>
      </c>
      <c r="L7" s="82"/>
      <c r="M7" s="82"/>
      <c r="N7" s="82"/>
      <c r="O7" s="13">
        <v>6.5000000000000002E-2</v>
      </c>
      <c r="P7" s="51"/>
      <c r="Q7" s="13">
        <v>6.5000000000000002E-2</v>
      </c>
      <c r="R7" s="22"/>
    </row>
    <row r="8" spans="2:20" ht="21" customHeight="1" x14ac:dyDescent="0.2">
      <c r="B8" s="20"/>
      <c r="C8" s="10"/>
      <c r="D8" s="29"/>
      <c r="E8" s="101" t="s">
        <v>22</v>
      </c>
      <c r="F8" s="76"/>
      <c r="G8" s="76"/>
      <c r="H8" s="76"/>
      <c r="I8" s="104" t="s">
        <v>10</v>
      </c>
      <c r="J8" s="52"/>
      <c r="K8" s="106" t="s">
        <v>28</v>
      </c>
      <c r="L8" s="83"/>
      <c r="M8" s="83"/>
      <c r="N8" s="83"/>
      <c r="O8" s="102" t="s">
        <v>10</v>
      </c>
      <c r="P8" s="52"/>
      <c r="Q8" s="105" t="s">
        <v>29</v>
      </c>
      <c r="R8" s="22"/>
    </row>
    <row r="9" spans="2:20" ht="21" customHeight="1" thickBot="1" x14ac:dyDescent="0.25">
      <c r="B9" s="20"/>
      <c r="C9" s="26"/>
      <c r="D9" s="29"/>
      <c r="E9" s="101"/>
      <c r="F9" s="76"/>
      <c r="G9" s="76"/>
      <c r="H9" s="76"/>
      <c r="I9" s="104"/>
      <c r="J9" s="52"/>
      <c r="K9" s="107"/>
      <c r="L9" s="83"/>
      <c r="M9" s="83"/>
      <c r="N9" s="83"/>
      <c r="O9" s="103"/>
      <c r="P9" s="52"/>
      <c r="Q9" s="103"/>
      <c r="R9" s="22"/>
    </row>
    <row r="10" spans="2:20" ht="21" customHeight="1" thickBot="1" x14ac:dyDescent="0.25">
      <c r="B10" s="20"/>
      <c r="C10" s="11" t="s">
        <v>0</v>
      </c>
      <c r="D10" s="47"/>
      <c r="E10" s="45">
        <f>SUM(C4)</f>
        <v>20000</v>
      </c>
      <c r="F10" s="78"/>
      <c r="G10" s="78"/>
      <c r="H10" s="78"/>
      <c r="I10" s="64">
        <f>SUM(C4)</f>
        <v>20000</v>
      </c>
      <c r="J10" s="53"/>
      <c r="K10" s="65">
        <f>SUM(C4)</f>
        <v>20000</v>
      </c>
      <c r="L10" s="84"/>
      <c r="M10" s="84"/>
      <c r="N10" s="84"/>
      <c r="O10" s="25">
        <f>SUM(C4)</f>
        <v>20000</v>
      </c>
      <c r="P10" s="53"/>
      <c r="Q10" s="25">
        <f>SUM(C4)</f>
        <v>20000</v>
      </c>
      <c r="R10" s="22"/>
    </row>
    <row r="11" spans="2:20" ht="21" customHeight="1" thickBot="1" x14ac:dyDescent="0.25">
      <c r="B11" s="20"/>
      <c r="C11" s="14" t="s">
        <v>3</v>
      </c>
      <c r="D11" s="48"/>
      <c r="E11" s="50"/>
      <c r="F11" s="79"/>
      <c r="G11" s="79"/>
      <c r="H11" s="79"/>
      <c r="I11" s="4"/>
      <c r="J11" s="54"/>
      <c r="K11" s="66" t="s">
        <v>16</v>
      </c>
      <c r="L11" s="85"/>
      <c r="M11" s="85"/>
      <c r="N11" s="85"/>
      <c r="O11" s="4"/>
      <c r="P11" s="55"/>
      <c r="Q11" s="34" t="s">
        <v>16</v>
      </c>
      <c r="R11" s="22"/>
    </row>
    <row r="12" spans="2:20" ht="21" customHeight="1" thickBot="1" x14ac:dyDescent="0.25">
      <c r="B12" s="20"/>
      <c r="C12" s="28" t="s">
        <v>4</v>
      </c>
      <c r="D12" s="48"/>
      <c r="E12" s="35"/>
      <c r="F12" s="79"/>
      <c r="G12" s="79"/>
      <c r="H12" s="79"/>
      <c r="I12" s="5"/>
      <c r="J12" s="54"/>
      <c r="K12" s="30">
        <f>SUM(K10*6%)/12</f>
        <v>100</v>
      </c>
      <c r="L12" s="85"/>
      <c r="M12" s="85"/>
      <c r="N12" s="85"/>
      <c r="O12" s="5"/>
      <c r="P12" s="55"/>
      <c r="Q12" s="93">
        <f>SUM(Q10*6.5%)/12</f>
        <v>108.33333333333333</v>
      </c>
      <c r="R12" s="22"/>
      <c r="T12" s="92"/>
    </row>
    <row r="13" spans="2:20" ht="21" customHeight="1" thickBot="1" x14ac:dyDescent="0.25">
      <c r="B13" s="20"/>
      <c r="C13" s="15" t="s">
        <v>5</v>
      </c>
      <c r="D13" s="49"/>
      <c r="E13" s="30">
        <f>SUM(E10*1.14117)</f>
        <v>22823.4</v>
      </c>
      <c r="F13" s="80"/>
      <c r="G13" s="80"/>
      <c r="H13" s="80"/>
      <c r="I13" s="35"/>
      <c r="J13" s="54"/>
      <c r="K13" s="66" t="s">
        <v>17</v>
      </c>
      <c r="L13" s="85"/>
      <c r="M13" s="85"/>
      <c r="N13" s="85"/>
      <c r="O13" s="5"/>
      <c r="P13" s="55"/>
      <c r="Q13" s="34" t="s">
        <v>17</v>
      </c>
      <c r="R13" s="22"/>
    </row>
    <row r="14" spans="2:20" ht="21" customHeight="1" thickBot="1" x14ac:dyDescent="0.25">
      <c r="B14" s="20"/>
      <c r="C14" s="9" t="s">
        <v>6</v>
      </c>
      <c r="D14" s="48"/>
      <c r="E14" s="35"/>
      <c r="F14" s="79"/>
      <c r="G14" s="79"/>
      <c r="H14" s="79"/>
      <c r="I14" s="91"/>
      <c r="J14" s="55"/>
      <c r="K14" s="30">
        <f>SUM(K12*12)</f>
        <v>1200</v>
      </c>
      <c r="L14" s="86"/>
      <c r="M14" s="86"/>
      <c r="N14" s="86"/>
      <c r="O14" s="5"/>
      <c r="P14" s="55"/>
      <c r="Q14" s="30">
        <f>SUM(Q12*12)</f>
        <v>1300</v>
      </c>
      <c r="R14" s="22"/>
    </row>
    <row r="15" spans="2:20" ht="21" customHeight="1" thickBot="1" x14ac:dyDescent="0.4">
      <c r="B15" s="20"/>
      <c r="C15" s="15" t="s">
        <v>7</v>
      </c>
      <c r="D15" s="49"/>
      <c r="E15" s="37"/>
      <c r="F15" s="80"/>
      <c r="G15" s="80"/>
      <c r="H15" s="80"/>
      <c r="I15" s="30">
        <f>SUM(C4*1.3382)</f>
        <v>26764</v>
      </c>
      <c r="J15" s="54"/>
      <c r="K15" s="66" t="s">
        <v>30</v>
      </c>
      <c r="L15" s="85"/>
      <c r="M15" s="85"/>
      <c r="N15" s="85"/>
      <c r="O15" s="5"/>
      <c r="P15" s="56"/>
      <c r="Q15" s="33" t="s">
        <v>18</v>
      </c>
      <c r="R15" s="22"/>
    </row>
    <row r="16" spans="2:20" ht="21" customHeight="1" thickBot="1" x14ac:dyDescent="0.4">
      <c r="B16" s="20"/>
      <c r="C16" s="43" t="s">
        <v>8</v>
      </c>
      <c r="D16" s="48"/>
      <c r="E16" s="37"/>
      <c r="F16" s="79"/>
      <c r="G16" s="79"/>
      <c r="H16" s="79"/>
      <c r="I16" s="67"/>
      <c r="J16" s="54"/>
      <c r="K16" s="90">
        <f>SUM(K12*12*5)</f>
        <v>6000</v>
      </c>
      <c r="L16" s="85"/>
      <c r="M16" s="85"/>
      <c r="N16" s="85"/>
      <c r="O16" s="5"/>
      <c r="P16" s="56"/>
      <c r="Q16" s="30">
        <f>SUM(Q14*7)</f>
        <v>9100</v>
      </c>
      <c r="R16" s="22"/>
    </row>
    <row r="17" spans="1:21" ht="21" customHeight="1" thickBot="1" x14ac:dyDescent="0.4">
      <c r="B17" s="20"/>
      <c r="C17" s="44" t="s">
        <v>9</v>
      </c>
      <c r="D17" s="49"/>
      <c r="E17" s="37"/>
      <c r="F17" s="80"/>
      <c r="G17" s="80"/>
      <c r="H17" s="80"/>
      <c r="I17" s="67"/>
      <c r="J17" s="56"/>
      <c r="K17" s="66" t="s">
        <v>19</v>
      </c>
      <c r="L17" s="87"/>
      <c r="M17" s="87"/>
      <c r="N17" s="87"/>
      <c r="O17" s="41"/>
      <c r="P17" s="56"/>
      <c r="Q17" s="34" t="s">
        <v>19</v>
      </c>
      <c r="R17" s="22"/>
    </row>
    <row r="18" spans="1:21" ht="21" customHeight="1" thickBot="1" x14ac:dyDescent="0.4">
      <c r="B18" s="20"/>
      <c r="C18" s="42" t="s">
        <v>21</v>
      </c>
      <c r="D18" s="49"/>
      <c r="E18" s="37"/>
      <c r="F18" s="80"/>
      <c r="G18" s="80"/>
      <c r="H18" s="80"/>
      <c r="I18" s="67"/>
      <c r="J18" s="56"/>
      <c r="K18" s="32">
        <f>SUM(C4)</f>
        <v>20000</v>
      </c>
      <c r="L18" s="87"/>
      <c r="M18" s="87"/>
      <c r="N18" s="87"/>
      <c r="O18" s="31">
        <f>SUM(C4*1.554)</f>
        <v>31080</v>
      </c>
      <c r="P18" s="56"/>
      <c r="Q18" s="32">
        <f>SUM(C4)</f>
        <v>20000</v>
      </c>
      <c r="R18" s="22"/>
    </row>
    <row r="19" spans="1:21" ht="25.5" customHeight="1" x14ac:dyDescent="0.2">
      <c r="B19" s="20"/>
      <c r="C19" s="69" t="s">
        <v>11</v>
      </c>
      <c r="D19" s="70"/>
      <c r="E19" s="45">
        <f>SUM(E13)</f>
        <v>22823.4</v>
      </c>
      <c r="F19" s="81"/>
      <c r="G19" s="81"/>
      <c r="H19" s="81"/>
      <c r="I19" s="71">
        <f>SUM(I15)</f>
        <v>26764</v>
      </c>
      <c r="J19" s="57"/>
      <c r="K19" s="72">
        <f>SUM(K18+K16)</f>
        <v>26000</v>
      </c>
      <c r="L19" s="88"/>
      <c r="M19" s="88"/>
      <c r="N19" s="88"/>
      <c r="O19" s="73">
        <f>SUM(O18)</f>
        <v>31080</v>
      </c>
      <c r="P19" s="57"/>
      <c r="Q19" s="74">
        <f>SUM(Q18+Q16)</f>
        <v>29100</v>
      </c>
      <c r="R19" s="22"/>
    </row>
    <row r="20" spans="1:21" ht="12.75" customHeight="1" thickBot="1" x14ac:dyDescent="0.25">
      <c r="B20" s="21"/>
      <c r="C20" s="59"/>
      <c r="D20" s="59"/>
      <c r="E20" s="59"/>
      <c r="F20" s="76"/>
      <c r="G20" s="76"/>
      <c r="H20" s="76"/>
      <c r="I20" s="89"/>
      <c r="J20" s="89"/>
      <c r="K20" s="89"/>
      <c r="L20" s="89"/>
      <c r="M20" s="89"/>
      <c r="N20" s="89"/>
      <c r="O20" s="75"/>
      <c r="P20" s="59"/>
      <c r="Q20" s="75"/>
      <c r="R20" s="23"/>
    </row>
    <row r="21" spans="1:21" ht="27.75" customHeight="1" x14ac:dyDescent="0.2">
      <c r="A21" s="38" t="s">
        <v>23</v>
      </c>
      <c r="B21" s="38"/>
      <c r="C21" s="94" t="s">
        <v>24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  <c r="R21" s="38"/>
      <c r="S21" s="38"/>
      <c r="T21" s="38"/>
      <c r="U21" s="38"/>
    </row>
    <row r="22" spans="1:21" ht="21" customHeight="1" x14ac:dyDescent="0.2">
      <c r="A22">
        <f>-Q24</f>
        <v>0</v>
      </c>
    </row>
    <row r="23" spans="1:21" ht="21" customHeight="1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6"/>
    </row>
    <row r="24" spans="1:21" ht="21" customHeight="1" x14ac:dyDescent="0.2">
      <c r="C24" s="1"/>
      <c r="D24" s="1"/>
      <c r="E24" s="1"/>
      <c r="F24" s="1"/>
      <c r="G24" s="1"/>
      <c r="H24" s="1"/>
      <c r="I24" s="36"/>
      <c r="J24" s="1"/>
      <c r="K24" s="1"/>
      <c r="L24" s="1"/>
      <c r="M24" s="1"/>
      <c r="N24" s="1"/>
      <c r="O24" s="2"/>
      <c r="P24" s="2"/>
      <c r="Q24" s="2"/>
      <c r="R24" s="6"/>
    </row>
    <row r="25" spans="1:21" ht="21" customHeight="1" x14ac:dyDescent="0.2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6"/>
    </row>
    <row r="26" spans="1:21" ht="21" customHeigh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6"/>
    </row>
    <row r="27" spans="1:21" ht="21" customHeight="1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6"/>
    </row>
    <row r="28" spans="1:21" ht="8.25" customHeight="1" x14ac:dyDescent="0.2">
      <c r="C28" s="3"/>
      <c r="D28" s="3"/>
      <c r="E28" s="3"/>
      <c r="F28" s="3"/>
      <c r="G28" s="3"/>
      <c r="H28" s="3"/>
    </row>
    <row r="32" spans="1:21" ht="10.5" customHeight="1" x14ac:dyDescent="0.2"/>
    <row r="33" ht="12" customHeight="1" x14ac:dyDescent="0.2"/>
  </sheetData>
  <sheetProtection selectLockedCells="1" selectUnlockedCells="1"/>
  <mergeCells count="10">
    <mergeCell ref="C21:Q21"/>
    <mergeCell ref="C4:R4"/>
    <mergeCell ref="C3:R3"/>
    <mergeCell ref="E8:E9"/>
    <mergeCell ref="O8:O9"/>
    <mergeCell ref="I8:I9"/>
    <mergeCell ref="Q8:Q9"/>
    <mergeCell ref="K8:K9"/>
    <mergeCell ref="I5:K5"/>
    <mergeCell ref="O5:Q5"/>
  </mergeCells>
  <pageMargins left="0.73750000000000004" right="0.59027777777777779" top="0.59027777777777779" bottom="0.59027777777777779" header="0.51180555555555551" footer="0.51180555555555551"/>
  <pageSetup paperSize="9" scale="6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CF8A-5113-4467-83A0-AE04C1BA5DF5}">
  <dimension ref="A1"/>
  <sheetViews>
    <sheetView workbookViewId="0"/>
  </sheetViews>
  <sheetFormatPr baseColWidth="10"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5757-17A2-4591-B73D-5C3579CF7247}">
  <dimension ref="A1"/>
  <sheetViews>
    <sheetView workbookViewId="0"/>
  </sheetViews>
  <sheetFormatPr baseColWidth="10"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FEnsterseifer</dc:creator>
  <cp:lastModifiedBy>RIVAG Manfred Fensterseifer</cp:lastModifiedBy>
  <cp:lastPrinted>2024-10-01T11:53:29Z</cp:lastPrinted>
  <dcterms:created xsi:type="dcterms:W3CDTF">2015-09-23T10:44:24Z</dcterms:created>
  <dcterms:modified xsi:type="dcterms:W3CDTF">2026-03-20T09:21:03Z</dcterms:modified>
</cp:coreProperties>
</file>